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7526"/>
  <workbookPr autoCompressPictures="0"/>
  <bookViews>
    <workbookView xWindow="880" yWindow="880" windowWidth="24720" windowHeight="14640"/>
  </bookViews>
  <sheets>
    <sheet name="Balance 202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E11" i="1"/>
  <c r="I11" i="1"/>
  <c r="C8" i="1"/>
  <c r="F8" i="1"/>
  <c r="J8" i="1"/>
  <c r="E4" i="1"/>
  <c r="G4" i="1"/>
  <c r="D14" i="1"/>
  <c r="E14" i="1"/>
  <c r="F14" i="1"/>
  <c r="G14" i="1"/>
  <c r="H14" i="1"/>
  <c r="I14" i="1"/>
  <c r="J14" i="1"/>
  <c r="C14" i="1"/>
  <c r="H15" i="1"/>
</calcChain>
</file>

<file path=xl/sharedStrings.xml><?xml version="1.0" encoding="utf-8"?>
<sst xmlns="http://schemas.openxmlformats.org/spreadsheetml/2006/main" count="57" uniqueCount="49">
  <si>
    <t>cuenta</t>
  </si>
  <si>
    <t>nombre</t>
  </si>
  <si>
    <t>Débitos</t>
  </si>
  <si>
    <t>Créditos</t>
  </si>
  <si>
    <t>Deudor</t>
  </si>
  <si>
    <t>Acreedor</t>
  </si>
  <si>
    <t>Activo</t>
  </si>
  <si>
    <t>Pasivo</t>
  </si>
  <si>
    <t>Perdida</t>
  </si>
  <si>
    <t>Ganancia</t>
  </si>
  <si>
    <t>[1010110]</t>
  </si>
  <si>
    <t>BANCO CHILE 8004490307</t>
  </si>
  <si>
    <t>[2010201]</t>
  </si>
  <si>
    <t>PROVEEDORES POR PAGAR</t>
  </si>
  <si>
    <t>[2010227]</t>
  </si>
  <si>
    <t>PROVISIONES</t>
  </si>
  <si>
    <t>[3010105]</t>
  </si>
  <si>
    <t>EXCEDENTE EJERCICIOS ANTERIORES</t>
  </si>
  <si>
    <t>[5010103]</t>
  </si>
  <si>
    <t>APORTES SOCIOS</t>
  </si>
  <si>
    <t>[5010104]</t>
  </si>
  <si>
    <t>REFORESTACION CERRO MANQUEHUE</t>
  </si>
  <si>
    <t>[4010201]</t>
  </si>
  <si>
    <t>INTERESES</t>
  </si>
  <si>
    <t>[4010202]</t>
  </si>
  <si>
    <t>GASTOS FUNDACION</t>
  </si>
  <si>
    <t>[4010218]</t>
  </si>
  <si>
    <t>PROYECTOS Y ASESORIAS COMUNICACIONALES</t>
  </si>
  <si>
    <t>[4010224]</t>
  </si>
  <si>
    <t>GASTOS BANCARIOS OPERACION</t>
  </si>
  <si>
    <t xml:space="preserve"> </t>
  </si>
  <si>
    <t xml:space="preserve">Sub-Totales </t>
  </si>
  <si>
    <t>Utilidad/Perdida</t>
  </si>
  <si>
    <t xml:space="preserve">Total General </t>
  </si>
  <si>
    <t>BALANCE AL 31-12-2021</t>
  </si>
  <si>
    <t>Notas Explicativa de Balance</t>
  </si>
  <si>
    <t>Ingreso 2020 de aportes de socios</t>
  </si>
  <si>
    <t>Ingresos aportes por Reforestacion Cerro Manquehue</t>
  </si>
  <si>
    <t>Gasto interes por retraso en el pago de IVA de un dia</t>
  </si>
  <si>
    <t>Gasto E. Babieca (Aviso Pagina) + Boleta de Honorario Alfredo Vicuña</t>
  </si>
  <si>
    <t>Utilidad Año 2021</t>
  </si>
  <si>
    <t>Saldo al 31-12 según Cartola</t>
  </si>
  <si>
    <t>Provision por gasto de Factura Fotografia trabajdores (Gasto año 2021)</t>
  </si>
  <si>
    <t>Ingresos aportes recibidos hasta el 31-12-2021</t>
  </si>
  <si>
    <t>Gasto por comisiones Bancarias banco de Chile año completo</t>
  </si>
  <si>
    <t>Saldo a favor por pago de Factura adelantada (Se recibio factura año 2022)</t>
  </si>
  <si>
    <t>Gasto Casino por premio Instagram + Taller de Bienestar Vanessa Ellen + Pendones y Lienzos + Reconocimiento años de servicio + Gasto fotografia trabajadores + Gasto arreglo Floral Condolencias Luis Marin</t>
  </si>
  <si>
    <t>saldo bco</t>
  </si>
  <si>
    <t>factura adelantada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</si>
</sst>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0" fillId="0" borderId="0" xfId="0" applyNumberFormat="1"/>
    <xf numFmtId="0" fontId="0" fillId="0" borderId="0" xfId="0" applyBorder="1"/>
    <xf numFmtId="0" fontId="0" fillId="0" borderId="5" xfId="0" applyBorder="1"/>
    <xf numFmtId="0" fontId="0" fillId="0" borderId="6" xfId="0" applyBorder="1"/>
    <xf numFmtId="3" fontId="0" fillId="0" borderId="2" xfId="0" applyNumberFormat="1" applyBorder="1"/>
    <xf numFmtId="0" fontId="0" fillId="0" borderId="2" xfId="0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/>
    <xf numFmtId="3" fontId="1" fillId="0" borderId="2" xfId="0" applyNumberFormat="1" applyFont="1" applyBorder="1"/>
    <xf numFmtId="0" fontId="1" fillId="0" borderId="1" xfId="0" applyFont="1" applyBorder="1"/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2" xfId="0" applyFill="1" applyBorder="1"/>
    <xf numFmtId="3" fontId="0" fillId="0" borderId="2" xfId="0" applyNumberForma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E24" sqref="E24"/>
    </sheetView>
  </sheetViews>
  <sheetFormatPr baseColWidth="10" defaultRowHeight="14" x14ac:dyDescent="0"/>
  <cols>
    <col min="1" max="1" width="9.5" bestFit="1" customWidth="1"/>
    <col min="2" max="2" width="44.5" bestFit="1" customWidth="1"/>
    <col min="3" max="4" width="12.6640625" bestFit="1" customWidth="1"/>
    <col min="5" max="10" width="10.1640625" bestFit="1" customWidth="1"/>
    <col min="11" max="11" width="7" customWidth="1"/>
    <col min="12" max="12" width="112.6640625" bestFit="1" customWidth="1"/>
  </cols>
  <sheetData>
    <row r="1" spans="1:15">
      <c r="A1" s="17" t="s">
        <v>34</v>
      </c>
      <c r="B1" s="17"/>
      <c r="C1" s="17"/>
      <c r="D1" s="17"/>
      <c r="E1" s="17"/>
      <c r="F1" s="17"/>
      <c r="G1" s="17"/>
      <c r="H1" s="17"/>
      <c r="I1" s="17"/>
      <c r="J1" s="17"/>
      <c r="K1" s="7"/>
      <c r="L1" s="7"/>
    </row>
    <row r="2" spans="1:15">
      <c r="A2" s="18"/>
      <c r="B2" s="18"/>
      <c r="C2" s="18"/>
      <c r="D2" s="18"/>
      <c r="E2" s="18"/>
      <c r="F2" s="18"/>
      <c r="G2" s="18"/>
      <c r="H2" s="18"/>
      <c r="I2" s="18"/>
      <c r="J2" s="18"/>
      <c r="K2" s="8"/>
      <c r="L2" s="8"/>
    </row>
    <row r="3" spans="1:15">
      <c r="A3" s="12" t="s">
        <v>0</v>
      </c>
      <c r="B3" s="13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  <c r="L3" s="21" t="s">
        <v>35</v>
      </c>
      <c r="M3" s="21"/>
      <c r="N3" s="21"/>
      <c r="O3" s="21"/>
    </row>
    <row r="4" spans="1:15">
      <c r="A4" s="6" t="s">
        <v>10</v>
      </c>
      <c r="B4" s="6" t="s">
        <v>11</v>
      </c>
      <c r="C4" s="5">
        <v>31121040</v>
      </c>
      <c r="D4" s="5">
        <v>10366253</v>
      </c>
      <c r="E4" s="5">
        <f>+C4-D4</f>
        <v>20754787</v>
      </c>
      <c r="F4" s="5">
        <v>0</v>
      </c>
      <c r="G4" s="5">
        <f>+E4</f>
        <v>20754787</v>
      </c>
      <c r="H4" s="5">
        <v>0</v>
      </c>
      <c r="I4" s="5">
        <v>0</v>
      </c>
      <c r="J4" s="5">
        <v>0</v>
      </c>
      <c r="L4" s="20" t="s">
        <v>41</v>
      </c>
      <c r="M4" s="20"/>
      <c r="N4" s="20"/>
      <c r="O4" s="20"/>
    </row>
    <row r="5" spans="1:15">
      <c r="A5" s="6" t="s">
        <v>12</v>
      </c>
      <c r="B5" s="6" t="s">
        <v>13</v>
      </c>
      <c r="C5" s="5">
        <v>2028149</v>
      </c>
      <c r="D5" s="5">
        <v>1373649</v>
      </c>
      <c r="E5" s="5">
        <v>654500</v>
      </c>
      <c r="F5" s="5">
        <v>0</v>
      </c>
      <c r="G5" s="5">
        <v>654500</v>
      </c>
      <c r="H5" s="5">
        <v>0</v>
      </c>
      <c r="I5" s="5">
        <v>0</v>
      </c>
      <c r="J5" s="5">
        <v>0</v>
      </c>
      <c r="L5" s="20" t="s">
        <v>45</v>
      </c>
      <c r="M5" s="20"/>
      <c r="N5" s="20"/>
      <c r="O5" s="20"/>
    </row>
    <row r="6" spans="1:15">
      <c r="A6" s="6" t="s">
        <v>14</v>
      </c>
      <c r="B6" s="6" t="s">
        <v>15</v>
      </c>
      <c r="C6" s="5">
        <v>0</v>
      </c>
      <c r="D6" s="5">
        <v>654500</v>
      </c>
      <c r="E6" s="5">
        <v>0</v>
      </c>
      <c r="F6" s="5">
        <v>654500</v>
      </c>
      <c r="G6" s="5">
        <v>0</v>
      </c>
      <c r="H6" s="5">
        <v>654500</v>
      </c>
      <c r="I6" s="5">
        <v>0</v>
      </c>
      <c r="J6" s="5">
        <v>0</v>
      </c>
      <c r="L6" s="20" t="s">
        <v>42</v>
      </c>
      <c r="M6" s="20"/>
      <c r="N6" s="20"/>
      <c r="O6" s="20"/>
    </row>
    <row r="7" spans="1:15">
      <c r="A7" s="6" t="s">
        <v>16</v>
      </c>
      <c r="B7" s="6" t="s">
        <v>17</v>
      </c>
      <c r="C7" s="5">
        <v>0</v>
      </c>
      <c r="D7" s="5">
        <v>6631103</v>
      </c>
      <c r="E7" s="5">
        <v>0</v>
      </c>
      <c r="F7" s="5">
        <v>6631103</v>
      </c>
      <c r="G7" s="5">
        <v>0</v>
      </c>
      <c r="H7" s="5">
        <v>6631103</v>
      </c>
      <c r="I7" s="5">
        <v>0</v>
      </c>
      <c r="J7" s="5">
        <v>0</v>
      </c>
      <c r="L7" s="20" t="s">
        <v>36</v>
      </c>
      <c r="M7" s="20"/>
      <c r="N7" s="20"/>
      <c r="O7" s="20"/>
    </row>
    <row r="8" spans="1:15">
      <c r="A8" s="6" t="s">
        <v>18</v>
      </c>
      <c r="B8" s="6" t="s">
        <v>19</v>
      </c>
      <c r="C8" s="5">
        <f>7794752+307235</f>
        <v>8101987</v>
      </c>
      <c r="D8" s="5">
        <v>24543930</v>
      </c>
      <c r="E8" s="5">
        <v>0</v>
      </c>
      <c r="F8" s="5">
        <f>+D8-C8</f>
        <v>16441943</v>
      </c>
      <c r="G8" s="5">
        <v>0</v>
      </c>
      <c r="H8" s="5">
        <v>0</v>
      </c>
      <c r="I8" s="5">
        <v>0</v>
      </c>
      <c r="J8" s="5">
        <f>+F8</f>
        <v>16441943</v>
      </c>
      <c r="L8" s="20" t="s">
        <v>43</v>
      </c>
      <c r="M8" s="20"/>
      <c r="N8" s="20"/>
      <c r="O8" s="20"/>
    </row>
    <row r="9" spans="1:15">
      <c r="A9" s="6" t="s">
        <v>20</v>
      </c>
      <c r="B9" s="6" t="s">
        <v>21</v>
      </c>
      <c r="C9" s="5">
        <v>0</v>
      </c>
      <c r="D9" s="5">
        <v>350000</v>
      </c>
      <c r="E9" s="5">
        <v>0</v>
      </c>
      <c r="F9" s="5">
        <v>350000</v>
      </c>
      <c r="G9" s="5">
        <v>0</v>
      </c>
      <c r="H9" s="5">
        <v>0</v>
      </c>
      <c r="I9" s="5">
        <v>0</v>
      </c>
      <c r="J9" s="5">
        <v>350000</v>
      </c>
      <c r="L9" s="20" t="s">
        <v>37</v>
      </c>
      <c r="M9" s="20"/>
      <c r="N9" s="20"/>
      <c r="O9" s="20"/>
    </row>
    <row r="10" spans="1:15">
      <c r="A10" s="6" t="s">
        <v>22</v>
      </c>
      <c r="B10" s="6" t="s">
        <v>23</v>
      </c>
      <c r="C10" s="5">
        <v>3366</v>
      </c>
      <c r="D10" s="5">
        <v>2</v>
      </c>
      <c r="E10" s="5">
        <v>3364</v>
      </c>
      <c r="F10" s="5">
        <v>0</v>
      </c>
      <c r="G10" s="5">
        <v>0</v>
      </c>
      <c r="H10" s="5">
        <v>0</v>
      </c>
      <c r="I10" s="5">
        <v>3364</v>
      </c>
      <c r="J10" s="5">
        <v>0</v>
      </c>
      <c r="L10" s="20" t="s">
        <v>38</v>
      </c>
      <c r="M10" s="20"/>
      <c r="N10" s="20"/>
      <c r="O10" s="20"/>
    </row>
    <row r="11" spans="1:15">
      <c r="A11" s="15" t="s">
        <v>24</v>
      </c>
      <c r="B11" s="15" t="s">
        <v>25</v>
      </c>
      <c r="C11" s="16">
        <f>2453216+67830</f>
        <v>2521046</v>
      </c>
      <c r="D11" s="16">
        <v>892500</v>
      </c>
      <c r="E11" s="16">
        <f>+C11-D11</f>
        <v>1628546</v>
      </c>
      <c r="F11" s="16">
        <v>0</v>
      </c>
      <c r="G11" s="16">
        <v>0</v>
      </c>
      <c r="H11" s="16">
        <v>0</v>
      </c>
      <c r="I11" s="16">
        <f>+E11</f>
        <v>1628546</v>
      </c>
      <c r="J11" s="16">
        <v>0</v>
      </c>
      <c r="L11" s="20" t="s">
        <v>46</v>
      </c>
      <c r="M11" s="20"/>
      <c r="N11" s="20"/>
      <c r="O11" s="20"/>
    </row>
    <row r="12" spans="1:15">
      <c r="A12" s="6" t="s">
        <v>26</v>
      </c>
      <c r="B12" s="6" t="s">
        <v>27</v>
      </c>
      <c r="C12" s="5">
        <v>1026760</v>
      </c>
      <c r="D12" s="5">
        <v>0</v>
      </c>
      <c r="E12" s="5">
        <v>1026760</v>
      </c>
      <c r="F12" s="5">
        <v>0</v>
      </c>
      <c r="G12" s="5">
        <v>0</v>
      </c>
      <c r="H12" s="5">
        <v>0</v>
      </c>
      <c r="I12" s="5">
        <v>1026760</v>
      </c>
      <c r="J12" s="5">
        <v>0</v>
      </c>
      <c r="L12" s="20" t="s">
        <v>39</v>
      </c>
      <c r="M12" s="20"/>
      <c r="N12" s="20"/>
      <c r="O12" s="20"/>
    </row>
    <row r="13" spans="1:15">
      <c r="A13" s="6" t="s">
        <v>28</v>
      </c>
      <c r="B13" s="6" t="s">
        <v>29</v>
      </c>
      <c r="C13" s="5">
        <v>317763</v>
      </c>
      <c r="D13" s="5">
        <v>308174</v>
      </c>
      <c r="E13" s="5">
        <v>9589</v>
      </c>
      <c r="F13" s="5">
        <v>0</v>
      </c>
      <c r="G13" s="5">
        <v>0</v>
      </c>
      <c r="H13" s="5">
        <v>0</v>
      </c>
      <c r="I13" s="5">
        <v>9589</v>
      </c>
      <c r="J13" s="5">
        <v>0</v>
      </c>
      <c r="L13" s="19" t="s">
        <v>44</v>
      </c>
      <c r="M13" s="19"/>
      <c r="N13" s="19"/>
      <c r="O13" s="19"/>
    </row>
    <row r="14" spans="1:15">
      <c r="A14" s="3" t="s">
        <v>30</v>
      </c>
      <c r="B14" s="9" t="s">
        <v>31</v>
      </c>
      <c r="C14" s="10">
        <f t="shared" ref="C14:J14" si="0">SUM(C4:C13)</f>
        <v>45120111</v>
      </c>
      <c r="D14" s="10">
        <f t="shared" si="0"/>
        <v>45120111</v>
      </c>
      <c r="E14" s="10">
        <f t="shared" si="0"/>
        <v>24077546</v>
      </c>
      <c r="F14" s="10">
        <f t="shared" si="0"/>
        <v>24077546</v>
      </c>
      <c r="G14" s="10">
        <f t="shared" si="0"/>
        <v>21409287</v>
      </c>
      <c r="H14" s="10">
        <f t="shared" si="0"/>
        <v>7285603</v>
      </c>
      <c r="I14" s="10">
        <f t="shared" si="0"/>
        <v>2668259</v>
      </c>
      <c r="J14" s="10">
        <f t="shared" si="0"/>
        <v>16791943</v>
      </c>
    </row>
    <row r="15" spans="1:15">
      <c r="A15" s="3" t="s">
        <v>30</v>
      </c>
      <c r="B15" s="2" t="s">
        <v>32</v>
      </c>
      <c r="C15" s="5" t="s">
        <v>30</v>
      </c>
      <c r="D15" s="5" t="s">
        <v>30</v>
      </c>
      <c r="E15" s="5" t="s">
        <v>30</v>
      </c>
      <c r="F15" s="5" t="s">
        <v>30</v>
      </c>
      <c r="G15" s="5" t="s">
        <v>30</v>
      </c>
      <c r="H15" s="10">
        <f>+G14-H14</f>
        <v>14123684</v>
      </c>
      <c r="I15" s="10">
        <v>14123684</v>
      </c>
      <c r="J15" s="5" t="s">
        <v>30</v>
      </c>
      <c r="L15" s="20" t="s">
        <v>40</v>
      </c>
      <c r="M15" s="20"/>
      <c r="N15" s="20"/>
      <c r="O15" s="20"/>
    </row>
    <row r="16" spans="1:15">
      <c r="A16" s="4" t="s">
        <v>30</v>
      </c>
      <c r="B16" s="11" t="s">
        <v>33</v>
      </c>
      <c r="C16" s="10">
        <v>8613647526</v>
      </c>
      <c r="D16" s="10">
        <v>8613647526</v>
      </c>
      <c r="E16" s="10">
        <v>24384781</v>
      </c>
      <c r="F16" s="10">
        <v>24384781</v>
      </c>
      <c r="G16" s="10">
        <v>21409287</v>
      </c>
      <c r="H16" s="10">
        <v>21409287</v>
      </c>
      <c r="I16" s="10">
        <v>17099178</v>
      </c>
      <c r="J16" s="10">
        <v>17099178</v>
      </c>
    </row>
    <row r="18" spans="3:9">
      <c r="H18" s="1"/>
      <c r="I18" s="1"/>
    </row>
    <row r="19" spans="3:9">
      <c r="C19" s="1" t="s">
        <v>47</v>
      </c>
      <c r="D19" s="1"/>
      <c r="E19" t="s">
        <v>48</v>
      </c>
    </row>
    <row r="20" spans="3:9">
      <c r="D20" s="1"/>
    </row>
  </sheetData>
  <mergeCells count="13">
    <mergeCell ref="A1:J2"/>
    <mergeCell ref="L13:O13"/>
    <mergeCell ref="L15:O15"/>
    <mergeCell ref="L3:O3"/>
    <mergeCell ref="L4:O4"/>
    <mergeCell ref="L5:O5"/>
    <mergeCell ref="L6:O6"/>
    <mergeCell ref="L7:O7"/>
    <mergeCell ref="L8:O8"/>
    <mergeCell ref="L9:O9"/>
    <mergeCell ref="L10:O10"/>
    <mergeCell ref="L11:O11"/>
    <mergeCell ref="L12:O12"/>
  </mergeCells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Riveros Contreras</dc:creator>
  <cp:lastModifiedBy>Catalina Recordon</cp:lastModifiedBy>
  <dcterms:created xsi:type="dcterms:W3CDTF">2022-02-01T17:58:10Z</dcterms:created>
  <dcterms:modified xsi:type="dcterms:W3CDTF">2022-03-16T13:30:14Z</dcterms:modified>
</cp:coreProperties>
</file>